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-satou\Desktop\一次エネ計算\"/>
    </mc:Choice>
  </mc:AlternateContent>
  <bookViews>
    <workbookView xWindow="0" yWindow="0" windowWidth="25005" windowHeight="11355"/>
  </bookViews>
  <sheets>
    <sheet name="計算書" sheetId="3" r:id="rId1"/>
    <sheet name="入力例" sheetId="2" r:id="rId2"/>
  </sheets>
  <definedNames>
    <definedName name="_xlnm.Print_Area" localSheetId="0">計算書!$A$1:$N$32</definedName>
    <definedName name="_xlnm.Print_Area" localSheetId="1">入力例!$A$1:$N$32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2" l="1"/>
  <c r="M26" i="2"/>
  <c r="M25" i="2"/>
  <c r="M24" i="2"/>
  <c r="M23" i="2"/>
  <c r="E26" i="3" l="1"/>
  <c r="E23" i="3"/>
  <c r="I29" i="3" s="1"/>
  <c r="K13" i="3"/>
  <c r="I27" i="3" s="1"/>
  <c r="E26" i="2"/>
  <c r="M27" i="3" l="1"/>
  <c r="I31" i="3"/>
  <c r="I30" i="3"/>
  <c r="I23" i="3"/>
  <c r="M23" i="3" s="1"/>
  <c r="I24" i="3"/>
  <c r="M24" i="3" s="1"/>
  <c r="I25" i="3"/>
  <c r="M25" i="3" s="1"/>
  <c r="I26" i="3"/>
  <c r="M26" i="3" s="1"/>
  <c r="E23" i="2"/>
  <c r="I29" i="2" s="1"/>
  <c r="K13" i="2"/>
  <c r="I24" i="2" l="1"/>
  <c r="I27" i="2"/>
  <c r="I26" i="2"/>
  <c r="I31" i="2"/>
  <c r="I30" i="2"/>
  <c r="I23" i="2"/>
  <c r="I25" i="2"/>
</calcChain>
</file>

<file path=xl/sharedStrings.xml><?xml version="1.0" encoding="utf-8"?>
<sst xmlns="http://schemas.openxmlformats.org/spreadsheetml/2006/main" count="84" uniqueCount="40">
  <si>
    <t>一次エネルギー消費量等級判定計算書</t>
    <rPh sb="0" eb="2">
      <t>イチジ</t>
    </rPh>
    <rPh sb="7" eb="10">
      <t>ショウヒリョウ</t>
    </rPh>
    <rPh sb="10" eb="12">
      <t>トウキュウ</t>
    </rPh>
    <rPh sb="12" eb="14">
      <t>ハンテイ</t>
    </rPh>
    <rPh sb="14" eb="17">
      <t>ケイサンショ</t>
    </rPh>
    <phoneticPr fontId="3"/>
  </si>
  <si>
    <t>建築物の名称</t>
    <rPh sb="0" eb="3">
      <t>ケンチクブツ</t>
    </rPh>
    <rPh sb="4" eb="6">
      <t>メイショウ</t>
    </rPh>
    <phoneticPr fontId="3"/>
  </si>
  <si>
    <t>暖房設備</t>
    <rPh sb="0" eb="2">
      <t>ダンボウ</t>
    </rPh>
    <rPh sb="2" eb="4">
      <t>セツビ</t>
    </rPh>
    <phoneticPr fontId="3"/>
  </si>
  <si>
    <t>冷房設備</t>
    <rPh sb="0" eb="4">
      <t>レイボウセツビ</t>
    </rPh>
    <phoneticPr fontId="3"/>
  </si>
  <si>
    <t>換気設備</t>
    <rPh sb="0" eb="4">
      <t>カンキセツビ</t>
    </rPh>
    <phoneticPr fontId="3"/>
  </si>
  <si>
    <t>給湯設備</t>
    <rPh sb="0" eb="2">
      <t>キュウトウ</t>
    </rPh>
    <rPh sb="2" eb="4">
      <t>セツビ</t>
    </rPh>
    <phoneticPr fontId="3"/>
  </si>
  <si>
    <t>照明設備</t>
    <rPh sb="0" eb="2">
      <t>ショウメイ</t>
    </rPh>
    <rPh sb="2" eb="4">
      <t>セツビ</t>
    </rPh>
    <phoneticPr fontId="3"/>
  </si>
  <si>
    <t>その他の設備</t>
    <rPh sb="2" eb="3">
      <t>タ</t>
    </rPh>
    <rPh sb="4" eb="6">
      <t>セツビ</t>
    </rPh>
    <phoneticPr fontId="3"/>
  </si>
  <si>
    <t>ｺｰｼﾞｪﾈﾚｰｼｮﾝ設備の売電量に係る控除量</t>
    <rPh sb="11" eb="13">
      <t>セツビ</t>
    </rPh>
    <rPh sb="14" eb="17">
      <t>バイデンリョウ</t>
    </rPh>
    <rPh sb="18" eb="19">
      <t>カカ</t>
    </rPh>
    <rPh sb="20" eb="22">
      <t>コウジョ</t>
    </rPh>
    <rPh sb="22" eb="23">
      <t>リョウ</t>
    </rPh>
    <phoneticPr fontId="3"/>
  </si>
  <si>
    <t>一次エネルギー消費量（1戸当り）</t>
    <rPh sb="0" eb="2">
      <t>イチジ</t>
    </rPh>
    <rPh sb="7" eb="10">
      <t>ショウヒリョウ</t>
    </rPh>
    <rPh sb="12" eb="13">
      <t>コ</t>
    </rPh>
    <rPh sb="13" eb="14">
      <t>アタ</t>
    </rPh>
    <phoneticPr fontId="3"/>
  </si>
  <si>
    <t>等級8</t>
    <rPh sb="0" eb="2">
      <t>トウキュウ</t>
    </rPh>
    <phoneticPr fontId="3"/>
  </si>
  <si>
    <t>等級7</t>
    <rPh sb="0" eb="2">
      <t>トウキュウ</t>
    </rPh>
    <phoneticPr fontId="3"/>
  </si>
  <si>
    <t>等級6</t>
    <rPh sb="0" eb="2">
      <t>トウキュウ</t>
    </rPh>
    <phoneticPr fontId="3"/>
  </si>
  <si>
    <t>5-2一次エネルギー消費量等級判定</t>
    <rPh sb="3" eb="5">
      <t>イチジ</t>
    </rPh>
    <rPh sb="10" eb="13">
      <t>ショウヒリョウ</t>
    </rPh>
    <rPh sb="13" eb="15">
      <t>トウキュウ</t>
    </rPh>
    <rPh sb="15" eb="17">
      <t>ハンテイ</t>
    </rPh>
    <phoneticPr fontId="3"/>
  </si>
  <si>
    <t>5-2</t>
    <phoneticPr fontId="3"/>
  </si>
  <si>
    <t>設計</t>
    <rPh sb="0" eb="2">
      <t>セッケイ</t>
    </rPh>
    <phoneticPr fontId="3"/>
  </si>
  <si>
    <t>基準</t>
    <rPh sb="0" eb="2">
      <t>キジュン</t>
    </rPh>
    <phoneticPr fontId="3"/>
  </si>
  <si>
    <t>判定</t>
    <rPh sb="0" eb="2">
      <t>ハンテイ</t>
    </rPh>
    <phoneticPr fontId="3"/>
  </si>
  <si>
    <t>戸建住宅用</t>
    <rPh sb="0" eb="2">
      <t>コダ</t>
    </rPh>
    <rPh sb="2" eb="5">
      <t>ジュウタクヨウ</t>
    </rPh>
    <phoneticPr fontId="3"/>
  </si>
  <si>
    <t>地域区分</t>
    <rPh sb="0" eb="2">
      <t>チイキ</t>
    </rPh>
    <rPh sb="2" eb="4">
      <t>クブン</t>
    </rPh>
    <phoneticPr fontId="3"/>
  </si>
  <si>
    <t>地域</t>
    <rPh sb="0" eb="2">
      <t>チイキ</t>
    </rPh>
    <phoneticPr fontId="3"/>
  </si>
  <si>
    <t>㎡</t>
    <phoneticPr fontId="3"/>
  </si>
  <si>
    <t>対象床面積</t>
    <rPh sb="0" eb="2">
      <t>タイショウ</t>
    </rPh>
    <rPh sb="2" eb="5">
      <t>ユカメンセキ</t>
    </rPh>
    <phoneticPr fontId="3"/>
  </si>
  <si>
    <t>参考値</t>
    <rPh sb="0" eb="2">
      <t>サンコウ</t>
    </rPh>
    <rPh sb="2" eb="3">
      <t>チ</t>
    </rPh>
    <phoneticPr fontId="3"/>
  </si>
  <si>
    <t>発電量（ｺｰｼﾞｪﾈﾚｰｼｮﾝ）</t>
    <phoneticPr fontId="3"/>
  </si>
  <si>
    <t>発電量（太陽光発電）</t>
    <phoneticPr fontId="3"/>
  </si>
  <si>
    <t>売電量（ｺｰｼﾞｪﾈﾚｰｼｮﾝ）</t>
    <phoneticPr fontId="3"/>
  </si>
  <si>
    <t>売電量（太陽光発電）</t>
    <phoneticPr fontId="3"/>
  </si>
  <si>
    <t>床面積当たりの設計一次エネルギー消費量</t>
    <rPh sb="0" eb="3">
      <t>ユカメンセキ</t>
    </rPh>
    <rPh sb="3" eb="4">
      <t>ア</t>
    </rPh>
    <rPh sb="7" eb="9">
      <t>セッケイ</t>
    </rPh>
    <rPh sb="9" eb="11">
      <t>イチジ</t>
    </rPh>
    <rPh sb="16" eb="19">
      <t>ショウヒリョウ</t>
    </rPh>
    <phoneticPr fontId="3"/>
  </si>
  <si>
    <t>MJ/（㎡･年）</t>
    <rPh sb="6" eb="7">
      <t>ネン</t>
    </rPh>
    <phoneticPr fontId="3"/>
  </si>
  <si>
    <t>％</t>
    <phoneticPr fontId="3"/>
  </si>
  <si>
    <t>自家消費分（売電分を含まない）</t>
    <rPh sb="0" eb="2">
      <t>ジカ</t>
    </rPh>
    <rPh sb="2" eb="4">
      <t>ショウヒ</t>
    </rPh>
    <rPh sb="4" eb="5">
      <t>ブン</t>
    </rPh>
    <rPh sb="6" eb="8">
      <t>バイデン</t>
    </rPh>
    <rPh sb="8" eb="9">
      <t>ブン</t>
    </rPh>
    <rPh sb="10" eb="11">
      <t>フク</t>
    </rPh>
    <phoneticPr fontId="3"/>
  </si>
  <si>
    <t>自家消費分+売電（売電分を含む）</t>
    <rPh sb="0" eb="2">
      <t>ジカ</t>
    </rPh>
    <rPh sb="2" eb="4">
      <t>ショウヒ</t>
    </rPh>
    <rPh sb="4" eb="5">
      <t>ブン</t>
    </rPh>
    <rPh sb="6" eb="8">
      <t>バイデン</t>
    </rPh>
    <rPh sb="9" eb="11">
      <t>バイデン</t>
    </rPh>
    <rPh sb="11" eb="12">
      <t>ブン</t>
    </rPh>
    <rPh sb="13" eb="14">
      <t>フク</t>
    </rPh>
    <phoneticPr fontId="3"/>
  </si>
  <si>
    <t>※黄色のセルは入力し、水色のセルは選択して下さい。</t>
    <rPh sb="1" eb="3">
      <t>キイロ</t>
    </rPh>
    <rPh sb="7" eb="9">
      <t>ニュウリョク</t>
    </rPh>
    <rPh sb="11" eb="13">
      <t>ミズイロ</t>
    </rPh>
    <rPh sb="17" eb="19">
      <t>センタク</t>
    </rPh>
    <rPh sb="21" eb="22">
      <t>クダ</t>
    </rPh>
    <phoneticPr fontId="3"/>
  </si>
  <si>
    <t>設計一次ｴﾈﾙｷﾞｰ［MJ/年］</t>
    <rPh sb="14" eb="15">
      <t>ネン</t>
    </rPh>
    <phoneticPr fontId="3"/>
  </si>
  <si>
    <t>基準一次ｴﾈﾙｷﾞｰ［MJ/年］</t>
    <rPh sb="14" eb="15">
      <t>ネン</t>
    </rPh>
    <phoneticPr fontId="3"/>
  </si>
  <si>
    <t>※評価書に記載を希望する場合は、上記の数値を記入して下さい。</t>
    <rPh sb="16" eb="18">
      <t>ジョウキ</t>
    </rPh>
    <phoneticPr fontId="3"/>
  </si>
  <si>
    <r>
      <t xml:space="preserve">発電設備の発電量のうち自家消費分
</t>
    </r>
    <r>
      <rPr>
        <sz val="11"/>
        <color rgb="FFFF0000"/>
        <rFont val="游ゴシック"/>
        <family val="3"/>
        <charset val="128"/>
        <scheme val="minor"/>
      </rPr>
      <t>（マイナスで入力）</t>
    </r>
    <rPh sb="0" eb="2">
      <t>ハツデン</t>
    </rPh>
    <rPh sb="2" eb="4">
      <t>セツビ</t>
    </rPh>
    <rPh sb="5" eb="8">
      <t>ハツデンリョウ</t>
    </rPh>
    <rPh sb="11" eb="13">
      <t>ジカ</t>
    </rPh>
    <rPh sb="13" eb="16">
      <t>ショウヒブン</t>
    </rPh>
    <rPh sb="23" eb="25">
      <t>ニュウリョク</t>
    </rPh>
    <phoneticPr fontId="3"/>
  </si>
  <si>
    <t>等級5</t>
    <rPh sb="0" eb="2">
      <t>トウキュウ</t>
    </rPh>
    <phoneticPr fontId="3"/>
  </si>
  <si>
    <t>等級4</t>
    <rPh sb="0" eb="2">
      <t>トウキュウ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</si>
</sst>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7" borderId="1" xfId="0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1" fillId="7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right" vertical="center"/>
    </xf>
    <xf numFmtId="0" fontId="0" fillId="0" borderId="5" xfId="0" applyBorder="1" applyAlignment="1">
      <alignment horizontal="left" vertical="center" shrinkToFit="1"/>
    </xf>
    <xf numFmtId="0" fontId="0" fillId="7" borderId="5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>
      <alignment horizontal="right" vertical="center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7" borderId="8" xfId="0" applyFill="1" applyBorder="1" applyAlignment="1" applyProtection="1">
      <alignment horizontal="right" vertical="center"/>
      <protection locked="0"/>
    </xf>
    <xf numFmtId="0" fontId="0" fillId="2" borderId="8" xfId="0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56" fontId="0" fillId="0" borderId="1" xfId="0" quotePrefix="1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zoomScaleSheetLayoutView="100" workbookViewId="0">
      <selection activeCell="G3" sqref="G3:N3"/>
    </sheetView>
  </sheetViews>
  <sheetFormatPr defaultRowHeight="18.75" x14ac:dyDescent="0.4"/>
  <cols>
    <col min="1" max="15" width="5.625" customWidth="1"/>
  </cols>
  <sheetData>
    <row r="1" spans="1:17" ht="24.95" customHeight="1" x14ac:dyDescent="0.4">
      <c r="A1" s="9" t="s">
        <v>0</v>
      </c>
      <c r="L1" s="3"/>
      <c r="N1" s="4" t="s">
        <v>18</v>
      </c>
    </row>
    <row r="2" spans="1:17" ht="21.95" customHeight="1" x14ac:dyDescent="0.4">
      <c r="A2" t="s">
        <v>33</v>
      </c>
    </row>
    <row r="3" spans="1:17" ht="21.95" customHeight="1" x14ac:dyDescent="0.4">
      <c r="A3" s="13" t="s">
        <v>1</v>
      </c>
      <c r="B3" s="13"/>
      <c r="C3" s="13"/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Q3" s="10" t="s">
        <v>19</v>
      </c>
    </row>
    <row r="4" spans="1:17" ht="21.95" customHeight="1" x14ac:dyDescent="0.4">
      <c r="A4" s="2"/>
      <c r="B4" s="2"/>
      <c r="C4" s="2"/>
      <c r="D4" s="2"/>
      <c r="E4" s="2"/>
      <c r="F4" s="2"/>
      <c r="G4" s="5"/>
      <c r="H4" s="5"/>
      <c r="I4" s="5"/>
      <c r="J4" s="5"/>
      <c r="K4" s="5"/>
      <c r="L4" s="5"/>
      <c r="M4" s="5"/>
      <c r="N4" s="5"/>
      <c r="Q4" s="11">
        <v>5</v>
      </c>
    </row>
    <row r="5" spans="1:17" ht="21.95" customHeight="1" x14ac:dyDescent="0.4">
      <c r="A5" s="13" t="s">
        <v>19</v>
      </c>
      <c r="B5" s="13"/>
      <c r="C5" s="13"/>
      <c r="D5" s="15">
        <v>6</v>
      </c>
      <c r="E5" s="15"/>
      <c r="F5" s="7" t="s">
        <v>20</v>
      </c>
      <c r="G5" s="8"/>
      <c r="H5" s="13" t="s">
        <v>22</v>
      </c>
      <c r="I5" s="13"/>
      <c r="J5" s="13"/>
      <c r="K5" s="14"/>
      <c r="L5" s="14"/>
      <c r="M5" s="14"/>
      <c r="N5" s="12" t="s">
        <v>21</v>
      </c>
      <c r="Q5" s="11">
        <v>6</v>
      </c>
    </row>
    <row r="6" spans="1:17" ht="21.95" customHeight="1" x14ac:dyDescent="0.4">
      <c r="A6" s="2"/>
      <c r="B6" s="2"/>
      <c r="C6" s="2"/>
      <c r="D6" s="2"/>
      <c r="E6" s="2"/>
      <c r="F6" s="2"/>
      <c r="G6" s="6"/>
      <c r="H6" s="6"/>
      <c r="I6" s="6"/>
      <c r="J6" s="6"/>
      <c r="K6" s="6"/>
      <c r="L6" s="6"/>
      <c r="M6" s="6"/>
      <c r="N6" s="6"/>
      <c r="Q6" s="11">
        <v>7</v>
      </c>
    </row>
    <row r="7" spans="1:17" ht="21.95" customHeight="1" x14ac:dyDescent="0.4">
      <c r="A7" s="13" t="s">
        <v>9</v>
      </c>
      <c r="B7" s="13"/>
      <c r="C7" s="13"/>
      <c r="D7" s="13"/>
      <c r="E7" s="13"/>
      <c r="F7" s="13"/>
      <c r="G7" s="16" t="s">
        <v>34</v>
      </c>
      <c r="H7" s="16"/>
      <c r="I7" s="16"/>
      <c r="J7" s="16"/>
      <c r="K7" s="16" t="s">
        <v>35</v>
      </c>
      <c r="L7" s="16"/>
      <c r="M7" s="16"/>
      <c r="N7" s="16"/>
    </row>
    <row r="8" spans="1:17" ht="21.95" customHeight="1" x14ac:dyDescent="0.4">
      <c r="A8" s="17" t="s">
        <v>2</v>
      </c>
      <c r="B8" s="17"/>
      <c r="C8" s="17"/>
      <c r="D8" s="17"/>
      <c r="E8" s="17"/>
      <c r="F8" s="17"/>
      <c r="G8" s="18"/>
      <c r="H8" s="18"/>
      <c r="I8" s="18"/>
      <c r="J8" s="18"/>
      <c r="K8" s="18"/>
      <c r="L8" s="18"/>
      <c r="M8" s="18"/>
      <c r="N8" s="18"/>
    </row>
    <row r="9" spans="1:17" ht="21.95" customHeight="1" x14ac:dyDescent="0.4">
      <c r="A9" s="17" t="s">
        <v>3</v>
      </c>
      <c r="B9" s="17"/>
      <c r="C9" s="17"/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</row>
    <row r="10" spans="1:17" ht="21.95" customHeight="1" x14ac:dyDescent="0.4">
      <c r="A10" s="17" t="s">
        <v>4</v>
      </c>
      <c r="B10" s="17"/>
      <c r="C10" s="17"/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</row>
    <row r="11" spans="1:17" ht="21.95" customHeight="1" x14ac:dyDescent="0.4">
      <c r="A11" s="17" t="s">
        <v>5</v>
      </c>
      <c r="B11" s="17"/>
      <c r="C11" s="17"/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</row>
    <row r="12" spans="1:17" ht="21.95" customHeight="1" x14ac:dyDescent="0.4">
      <c r="A12" s="17" t="s">
        <v>6</v>
      </c>
      <c r="B12" s="17"/>
      <c r="C12" s="17"/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</row>
    <row r="13" spans="1:17" ht="21.95" customHeight="1" x14ac:dyDescent="0.4">
      <c r="A13" s="17" t="s">
        <v>7</v>
      </c>
      <c r="B13" s="17"/>
      <c r="C13" s="17"/>
      <c r="D13" s="17"/>
      <c r="E13" s="17"/>
      <c r="F13" s="17"/>
      <c r="G13" s="18"/>
      <c r="H13" s="18"/>
      <c r="I13" s="18"/>
      <c r="J13" s="18"/>
      <c r="K13" s="19">
        <f>G13</f>
        <v>0</v>
      </c>
      <c r="L13" s="19"/>
      <c r="M13" s="19"/>
      <c r="N13" s="19"/>
    </row>
    <row r="14" spans="1:17" ht="32.25" customHeight="1" x14ac:dyDescent="0.4">
      <c r="A14" s="20" t="s">
        <v>37</v>
      </c>
      <c r="B14" s="20"/>
      <c r="C14" s="20"/>
      <c r="D14" s="20"/>
      <c r="E14" s="20"/>
      <c r="F14" s="20"/>
      <c r="G14" s="21"/>
      <c r="H14" s="21"/>
      <c r="I14" s="21"/>
      <c r="J14" s="21"/>
      <c r="K14" s="22"/>
      <c r="L14" s="22"/>
      <c r="M14" s="22"/>
      <c r="N14" s="22"/>
    </row>
    <row r="15" spans="1:17" ht="21.95" customHeight="1" thickBot="1" x14ac:dyDescent="0.45">
      <c r="A15" s="23" t="s">
        <v>8</v>
      </c>
      <c r="B15" s="23"/>
      <c r="C15" s="23"/>
      <c r="D15" s="23"/>
      <c r="E15" s="23"/>
      <c r="F15" s="23"/>
      <c r="G15" s="24"/>
      <c r="H15" s="24"/>
      <c r="I15" s="24"/>
      <c r="J15" s="24"/>
      <c r="K15" s="25"/>
      <c r="L15" s="25"/>
      <c r="M15" s="25"/>
      <c r="N15" s="25"/>
    </row>
    <row r="16" spans="1:17" ht="21.95" customHeight="1" thickTop="1" x14ac:dyDescent="0.4">
      <c r="A16" s="26" t="s">
        <v>23</v>
      </c>
      <c r="B16" s="29" t="s">
        <v>24</v>
      </c>
      <c r="C16" s="30"/>
      <c r="D16" s="30"/>
      <c r="E16" s="30"/>
      <c r="F16" s="31"/>
      <c r="G16" s="32"/>
      <c r="H16" s="32"/>
      <c r="I16" s="32"/>
      <c r="J16" s="32"/>
      <c r="K16" s="33"/>
      <c r="L16" s="33"/>
      <c r="M16" s="33"/>
      <c r="N16" s="33"/>
    </row>
    <row r="17" spans="1:14" ht="21.95" customHeight="1" x14ac:dyDescent="0.4">
      <c r="A17" s="27"/>
      <c r="B17" s="34" t="s">
        <v>25</v>
      </c>
      <c r="C17" s="35"/>
      <c r="D17" s="35"/>
      <c r="E17" s="35"/>
      <c r="F17" s="36"/>
      <c r="G17" s="18"/>
      <c r="H17" s="18"/>
      <c r="I17" s="18"/>
      <c r="J17" s="18"/>
      <c r="K17" s="22"/>
      <c r="L17" s="22"/>
      <c r="M17" s="22"/>
      <c r="N17" s="22"/>
    </row>
    <row r="18" spans="1:14" ht="21.95" customHeight="1" x14ac:dyDescent="0.4">
      <c r="A18" s="27"/>
      <c r="B18" s="34" t="s">
        <v>26</v>
      </c>
      <c r="C18" s="35"/>
      <c r="D18" s="35"/>
      <c r="E18" s="35"/>
      <c r="F18" s="36"/>
      <c r="G18" s="18"/>
      <c r="H18" s="18"/>
      <c r="I18" s="18"/>
      <c r="J18" s="18"/>
      <c r="K18" s="22"/>
      <c r="L18" s="22"/>
      <c r="M18" s="22"/>
      <c r="N18" s="22"/>
    </row>
    <row r="19" spans="1:14" ht="21.95" customHeight="1" x14ac:dyDescent="0.4">
      <c r="A19" s="28"/>
      <c r="B19" s="34" t="s">
        <v>27</v>
      </c>
      <c r="C19" s="35"/>
      <c r="D19" s="35"/>
      <c r="E19" s="35"/>
      <c r="F19" s="36"/>
      <c r="G19" s="18"/>
      <c r="H19" s="18"/>
      <c r="I19" s="18"/>
      <c r="J19" s="18"/>
      <c r="K19" s="22"/>
      <c r="L19" s="22"/>
      <c r="M19" s="22"/>
      <c r="N19" s="22"/>
    </row>
    <row r="20" spans="1:14" ht="21.95" customHeight="1" x14ac:dyDescent="0.4"/>
    <row r="21" spans="1:14" ht="21.95" customHeight="1" x14ac:dyDescent="0.4">
      <c r="A21" s="3" t="s">
        <v>13</v>
      </c>
      <c r="B21" s="3"/>
      <c r="C21" s="3"/>
      <c r="D21" s="3"/>
      <c r="E21" s="3"/>
      <c r="F21" s="3"/>
    </row>
    <row r="22" spans="1:14" ht="21.95" customHeight="1" x14ac:dyDescent="0.4">
      <c r="A22" s="37" t="s">
        <v>14</v>
      </c>
      <c r="B22" s="37"/>
      <c r="C22" s="37"/>
      <c r="D22" s="37"/>
      <c r="E22" s="13" t="s">
        <v>15</v>
      </c>
      <c r="F22" s="13"/>
      <c r="G22" s="13"/>
      <c r="H22" s="13"/>
      <c r="I22" s="13" t="s">
        <v>16</v>
      </c>
      <c r="J22" s="13"/>
      <c r="K22" s="13"/>
      <c r="L22" s="13"/>
      <c r="M22" s="13" t="s">
        <v>17</v>
      </c>
      <c r="N22" s="13"/>
    </row>
    <row r="23" spans="1:14" ht="21.95" customHeight="1" x14ac:dyDescent="0.4">
      <c r="A23" s="38" t="s">
        <v>10</v>
      </c>
      <c r="B23" s="38"/>
      <c r="C23" s="38"/>
      <c r="D23" s="38"/>
      <c r="E23" s="39">
        <f>ROUNDUP((G8+G9+G10+G11+G12+G13+G14+G15+(G17-G19))/1000,1)</f>
        <v>0</v>
      </c>
      <c r="F23" s="40"/>
      <c r="G23" s="40"/>
      <c r="H23" s="41"/>
      <c r="I23" s="13">
        <f>ROUNDUP(((K8+K9+K10+K11+K12)*0.65+$K$13)/1000,1)</f>
        <v>0</v>
      </c>
      <c r="J23" s="13"/>
      <c r="K23" s="13"/>
      <c r="L23" s="13"/>
      <c r="M23" s="48" t="str">
        <f>IF(I23&gt;=E23,"適合","×")</f>
        <v>適合</v>
      </c>
      <c r="N23" s="48"/>
    </row>
    <row r="24" spans="1:14" ht="21.95" customHeight="1" x14ac:dyDescent="0.4">
      <c r="A24" s="38" t="s">
        <v>11</v>
      </c>
      <c r="B24" s="38"/>
      <c r="C24" s="38"/>
      <c r="D24" s="38"/>
      <c r="E24" s="42"/>
      <c r="F24" s="43"/>
      <c r="G24" s="43"/>
      <c r="H24" s="44"/>
      <c r="I24" s="13">
        <f>ROUNDUP(((K8+K9+K10+K11+K12)*0.7+$K$13)/1000,1)</f>
        <v>0</v>
      </c>
      <c r="J24" s="13"/>
      <c r="K24" s="13"/>
      <c r="L24" s="13"/>
      <c r="M24" s="48" t="str">
        <f>IF(I24&gt;=E23,"適合","×")</f>
        <v>適合</v>
      </c>
      <c r="N24" s="48"/>
    </row>
    <row r="25" spans="1:14" ht="21.95" customHeight="1" x14ac:dyDescent="0.4">
      <c r="A25" s="38" t="s">
        <v>12</v>
      </c>
      <c r="B25" s="38"/>
      <c r="C25" s="38"/>
      <c r="D25" s="38"/>
      <c r="E25" s="45"/>
      <c r="F25" s="46"/>
      <c r="G25" s="46"/>
      <c r="H25" s="47"/>
      <c r="I25" s="13">
        <f>ROUNDUP(((K8+K9+K10+K11+K12)*0.8+$K$13)/1000,1)</f>
        <v>0</v>
      </c>
      <c r="J25" s="13"/>
      <c r="K25" s="13"/>
      <c r="L25" s="13"/>
      <c r="M25" s="48" t="str">
        <f>IF(I25&gt;=E23,"適合","×")</f>
        <v>適合</v>
      </c>
      <c r="N25" s="48"/>
    </row>
    <row r="26" spans="1:14" ht="21.95" customHeight="1" x14ac:dyDescent="0.4">
      <c r="A26" s="38" t="s">
        <v>38</v>
      </c>
      <c r="B26" s="38"/>
      <c r="C26" s="38"/>
      <c r="D26" s="38"/>
      <c r="E26" s="49">
        <f>ROUNDUP((G8+G9+G10+G11+G12+G13+G14+G15)/1000,1)</f>
        <v>0</v>
      </c>
      <c r="F26" s="49"/>
      <c r="G26" s="49"/>
      <c r="H26" s="49"/>
      <c r="I26" s="13">
        <f>ROUNDUP(((K8+K9+K10+K11+K12)*0.9+$K$13)/1000,1)</f>
        <v>0</v>
      </c>
      <c r="J26" s="13"/>
      <c r="K26" s="13"/>
      <c r="L26" s="13"/>
      <c r="M26" s="48" t="str">
        <f>IF(I26&gt;=E24,"適合","×")</f>
        <v>適合</v>
      </c>
      <c r="N26" s="48"/>
    </row>
    <row r="27" spans="1:14" ht="21.95" customHeight="1" x14ac:dyDescent="0.4">
      <c r="A27" s="38" t="s">
        <v>39</v>
      </c>
      <c r="B27" s="38"/>
      <c r="C27" s="38"/>
      <c r="D27" s="38"/>
      <c r="E27" s="49"/>
      <c r="F27" s="49"/>
      <c r="G27" s="49"/>
      <c r="H27" s="49"/>
      <c r="I27" s="13">
        <f>ROUNDUP(((K8+K9+K10+K11+K12)*1+$K$13)/1000,1)</f>
        <v>0</v>
      </c>
      <c r="J27" s="13"/>
      <c r="K27" s="13"/>
      <c r="L27" s="13"/>
      <c r="M27" s="48" t="str">
        <f>IF(I27&gt;=E26,"適合","×")</f>
        <v>適合</v>
      </c>
      <c r="N27" s="48"/>
    </row>
    <row r="28" spans="1:14" ht="21.95" customHeight="1" x14ac:dyDescent="0.4"/>
    <row r="29" spans="1:14" ht="21.95" customHeight="1" x14ac:dyDescent="0.4">
      <c r="A29" s="13" t="s">
        <v>28</v>
      </c>
      <c r="B29" s="13"/>
      <c r="C29" s="13"/>
      <c r="D29" s="13"/>
      <c r="E29" s="13"/>
      <c r="F29" s="13"/>
      <c r="G29" s="13"/>
      <c r="H29" s="13"/>
      <c r="I29" s="50" t="e">
        <f>ROUNDUP(E23*1000/K5,0)</f>
        <v>#DIV/0!</v>
      </c>
      <c r="J29" s="50"/>
      <c r="K29" s="50"/>
      <c r="L29" s="13" t="s">
        <v>29</v>
      </c>
      <c r="M29" s="13"/>
      <c r="N29" s="13"/>
    </row>
    <row r="30" spans="1:14" ht="21.95" customHeight="1" x14ac:dyDescent="0.4">
      <c r="A30" s="13" t="s">
        <v>32</v>
      </c>
      <c r="B30" s="13"/>
      <c r="C30" s="13"/>
      <c r="D30" s="13"/>
      <c r="E30" s="13"/>
      <c r="F30" s="13"/>
      <c r="G30" s="13"/>
      <c r="H30" s="13"/>
      <c r="I30" s="50" t="e">
        <f>ROUNDDOWN((G17/K5)/I29*100,0)</f>
        <v>#DIV/0!</v>
      </c>
      <c r="J30" s="50"/>
      <c r="K30" s="50"/>
      <c r="L30" s="13" t="s">
        <v>30</v>
      </c>
      <c r="M30" s="13"/>
      <c r="N30" s="13"/>
    </row>
    <row r="31" spans="1:14" ht="21.95" customHeight="1" x14ac:dyDescent="0.4">
      <c r="A31" s="13" t="s">
        <v>31</v>
      </c>
      <c r="B31" s="13"/>
      <c r="C31" s="13"/>
      <c r="D31" s="13"/>
      <c r="E31" s="13"/>
      <c r="F31" s="13"/>
      <c r="G31" s="13"/>
      <c r="H31" s="13"/>
      <c r="I31" s="50" t="e">
        <f>ROUNDDOWN((G14/K5)/I29*100,0)*(-1)</f>
        <v>#DIV/0!</v>
      </c>
      <c r="J31" s="50"/>
      <c r="K31" s="50"/>
      <c r="L31" s="13" t="s">
        <v>30</v>
      </c>
      <c r="M31" s="13"/>
      <c r="N31" s="13"/>
    </row>
    <row r="32" spans="1:14" ht="21.95" customHeight="1" x14ac:dyDescent="0.4">
      <c r="A32" t="s">
        <v>36</v>
      </c>
    </row>
    <row r="33" ht="23.1" customHeight="1" x14ac:dyDescent="0.4"/>
    <row r="34" ht="23.1" customHeight="1" x14ac:dyDescent="0.4"/>
    <row r="35" ht="23.1" customHeight="1" x14ac:dyDescent="0.4"/>
    <row r="36" ht="23.1" customHeight="1" x14ac:dyDescent="0.4"/>
  </sheetData>
  <sheetProtection sheet="1" objects="1" scenarios="1" selectLockedCells="1"/>
  <mergeCells count="76">
    <mergeCell ref="A31:H31"/>
    <mergeCell ref="I31:K31"/>
    <mergeCell ref="L31:N31"/>
    <mergeCell ref="M27:N27"/>
    <mergeCell ref="A29:H29"/>
    <mergeCell ref="I29:K29"/>
    <mergeCell ref="L29:N29"/>
    <mergeCell ref="A30:H30"/>
    <mergeCell ref="I30:K30"/>
    <mergeCell ref="L30:N30"/>
    <mergeCell ref="A26:D26"/>
    <mergeCell ref="E26:H27"/>
    <mergeCell ref="I26:L26"/>
    <mergeCell ref="M26:N26"/>
    <mergeCell ref="A27:D27"/>
    <mergeCell ref="I27:L27"/>
    <mergeCell ref="A22:D22"/>
    <mergeCell ref="E22:H22"/>
    <mergeCell ref="I22:L22"/>
    <mergeCell ref="M22:N22"/>
    <mergeCell ref="A23:D23"/>
    <mergeCell ref="E23:H25"/>
    <mergeCell ref="I23:L23"/>
    <mergeCell ref="M23:N23"/>
    <mergeCell ref="A24:D24"/>
    <mergeCell ref="I24:L24"/>
    <mergeCell ref="M24:N24"/>
    <mergeCell ref="A25:D25"/>
    <mergeCell ref="I25:L25"/>
    <mergeCell ref="M25:N25"/>
    <mergeCell ref="A15:F15"/>
    <mergeCell ref="G15:J15"/>
    <mergeCell ref="K15:N15"/>
    <mergeCell ref="A16:A19"/>
    <mergeCell ref="B16:F16"/>
    <mergeCell ref="G16:J16"/>
    <mergeCell ref="K16:N16"/>
    <mergeCell ref="B17:F17"/>
    <mergeCell ref="G17:J17"/>
    <mergeCell ref="K17:N17"/>
    <mergeCell ref="B18:F18"/>
    <mergeCell ref="G18:J18"/>
    <mergeCell ref="K18:N18"/>
    <mergeCell ref="B19:F19"/>
    <mergeCell ref="G19:J19"/>
    <mergeCell ref="K19:N19"/>
    <mergeCell ref="A13:F13"/>
    <mergeCell ref="G13:J13"/>
    <mergeCell ref="K13:N13"/>
    <mergeCell ref="A14:F14"/>
    <mergeCell ref="G14:J14"/>
    <mergeCell ref="K14:N14"/>
    <mergeCell ref="A11:F11"/>
    <mergeCell ref="G11:J11"/>
    <mergeCell ref="K11:N11"/>
    <mergeCell ref="A12:F12"/>
    <mergeCell ref="G12:J12"/>
    <mergeCell ref="K12:N12"/>
    <mergeCell ref="A9:F9"/>
    <mergeCell ref="G9:J9"/>
    <mergeCell ref="K9:N9"/>
    <mergeCell ref="A10:F10"/>
    <mergeCell ref="G10:J10"/>
    <mergeCell ref="K10:N10"/>
    <mergeCell ref="A7:F7"/>
    <mergeCell ref="G7:J7"/>
    <mergeCell ref="K7:N7"/>
    <mergeCell ref="A8:F8"/>
    <mergeCell ref="G8:J8"/>
    <mergeCell ref="K8:N8"/>
    <mergeCell ref="A3:F3"/>
    <mergeCell ref="G3:N3"/>
    <mergeCell ref="A5:C5"/>
    <mergeCell ref="D5:E5"/>
    <mergeCell ref="H5:J5"/>
    <mergeCell ref="K5:M5"/>
  </mergeCells>
  <phoneticPr fontId="3"/>
  <dataValidations count="1">
    <dataValidation type="list" allowBlank="1" showInputMessage="1" showErrorMessage="1" sqref="D5:E5">
      <formula1>$Q$4:$Q$6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r:id="rId1"/>
  <headerFooter>
    <oddFooter>&amp;R（公財）三重県建設技術センター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Normal="100" zoomScaleSheetLayoutView="100" workbookViewId="0">
      <selection activeCell="K2" sqref="K2"/>
    </sheetView>
  </sheetViews>
  <sheetFormatPr defaultRowHeight="18.75" x14ac:dyDescent="0.4"/>
  <cols>
    <col min="1" max="15" width="5.625" customWidth="1"/>
  </cols>
  <sheetData>
    <row r="1" spans="1:17" ht="24.95" customHeight="1" x14ac:dyDescent="0.4">
      <c r="A1" s="9" t="s">
        <v>0</v>
      </c>
      <c r="L1" s="3"/>
      <c r="N1" s="4" t="s">
        <v>18</v>
      </c>
    </row>
    <row r="2" spans="1:17" ht="21.95" customHeight="1" x14ac:dyDescent="0.4">
      <c r="A2" t="s">
        <v>33</v>
      </c>
    </row>
    <row r="3" spans="1:17" ht="21.95" customHeight="1" x14ac:dyDescent="0.4">
      <c r="A3" s="13" t="s">
        <v>1</v>
      </c>
      <c r="B3" s="13"/>
      <c r="C3" s="13"/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Q3" s="10" t="s">
        <v>19</v>
      </c>
    </row>
    <row r="4" spans="1:17" ht="21.95" customHeight="1" x14ac:dyDescent="0.4">
      <c r="A4" s="2"/>
      <c r="B4" s="2"/>
      <c r="C4" s="2"/>
      <c r="D4" s="2"/>
      <c r="E4" s="2"/>
      <c r="F4" s="2"/>
      <c r="G4" s="5"/>
      <c r="H4" s="5"/>
      <c r="I4" s="5"/>
      <c r="J4" s="5"/>
      <c r="K4" s="5"/>
      <c r="L4" s="5"/>
      <c r="M4" s="5"/>
      <c r="N4" s="5"/>
      <c r="Q4" s="11">
        <v>5</v>
      </c>
    </row>
    <row r="5" spans="1:17" ht="21.95" customHeight="1" x14ac:dyDescent="0.4">
      <c r="A5" s="13" t="s">
        <v>19</v>
      </c>
      <c r="B5" s="13"/>
      <c r="C5" s="13"/>
      <c r="D5" s="15">
        <v>6</v>
      </c>
      <c r="E5" s="15"/>
      <c r="F5" s="7" t="s">
        <v>20</v>
      </c>
      <c r="G5" s="8"/>
      <c r="H5" s="13" t="s">
        <v>22</v>
      </c>
      <c r="I5" s="13"/>
      <c r="J5" s="13"/>
      <c r="K5" s="14">
        <v>127.53</v>
      </c>
      <c r="L5" s="14"/>
      <c r="M5" s="14"/>
      <c r="N5" s="1" t="s">
        <v>21</v>
      </c>
      <c r="Q5" s="11">
        <v>6</v>
      </c>
    </row>
    <row r="6" spans="1:17" ht="21.95" customHeight="1" x14ac:dyDescent="0.4">
      <c r="A6" s="2"/>
      <c r="B6" s="2"/>
      <c r="C6" s="2"/>
      <c r="D6" s="2"/>
      <c r="E6" s="2"/>
      <c r="F6" s="2"/>
      <c r="G6" s="6"/>
      <c r="H6" s="6"/>
      <c r="I6" s="6"/>
      <c r="J6" s="6"/>
      <c r="K6" s="6"/>
      <c r="L6" s="6"/>
      <c r="M6" s="6"/>
      <c r="N6" s="6"/>
      <c r="Q6" s="11">
        <v>7</v>
      </c>
    </row>
    <row r="7" spans="1:17" ht="21.95" customHeight="1" x14ac:dyDescent="0.4">
      <c r="A7" s="13" t="s">
        <v>9</v>
      </c>
      <c r="B7" s="13"/>
      <c r="C7" s="13"/>
      <c r="D7" s="13"/>
      <c r="E7" s="13"/>
      <c r="F7" s="13"/>
      <c r="G7" s="16" t="s">
        <v>34</v>
      </c>
      <c r="H7" s="16"/>
      <c r="I7" s="16"/>
      <c r="J7" s="16"/>
      <c r="K7" s="16" t="s">
        <v>35</v>
      </c>
      <c r="L7" s="16"/>
      <c r="M7" s="16"/>
      <c r="N7" s="16"/>
    </row>
    <row r="8" spans="1:17" ht="21.95" customHeight="1" x14ac:dyDescent="0.4">
      <c r="A8" s="17" t="s">
        <v>2</v>
      </c>
      <c r="B8" s="17"/>
      <c r="C8" s="17"/>
      <c r="D8" s="17"/>
      <c r="E8" s="17"/>
      <c r="F8" s="17"/>
      <c r="G8" s="18">
        <v>12625</v>
      </c>
      <c r="H8" s="18"/>
      <c r="I8" s="18"/>
      <c r="J8" s="18"/>
      <c r="K8" s="18">
        <v>16291</v>
      </c>
      <c r="L8" s="18"/>
      <c r="M8" s="18"/>
      <c r="N8" s="18"/>
    </row>
    <row r="9" spans="1:17" ht="21.95" customHeight="1" x14ac:dyDescent="0.4">
      <c r="A9" s="17" t="s">
        <v>3</v>
      </c>
      <c r="B9" s="17"/>
      <c r="C9" s="17"/>
      <c r="D9" s="17"/>
      <c r="E9" s="17"/>
      <c r="F9" s="17"/>
      <c r="G9" s="18">
        <v>4937</v>
      </c>
      <c r="H9" s="18"/>
      <c r="I9" s="18"/>
      <c r="J9" s="18"/>
      <c r="K9" s="18">
        <v>6884</v>
      </c>
      <c r="L9" s="18"/>
      <c r="M9" s="18"/>
      <c r="N9" s="18"/>
    </row>
    <row r="10" spans="1:17" ht="21.95" customHeight="1" x14ac:dyDescent="0.4">
      <c r="A10" s="17" t="s">
        <v>4</v>
      </c>
      <c r="B10" s="17"/>
      <c r="C10" s="17"/>
      <c r="D10" s="17"/>
      <c r="E10" s="17"/>
      <c r="F10" s="17"/>
      <c r="G10" s="18">
        <v>4524</v>
      </c>
      <c r="H10" s="18"/>
      <c r="I10" s="18"/>
      <c r="J10" s="18"/>
      <c r="K10" s="18">
        <v>4787</v>
      </c>
      <c r="L10" s="18"/>
      <c r="M10" s="18"/>
      <c r="N10" s="18"/>
    </row>
    <row r="11" spans="1:17" ht="21.95" customHeight="1" x14ac:dyDescent="0.4">
      <c r="A11" s="17" t="s">
        <v>5</v>
      </c>
      <c r="B11" s="17"/>
      <c r="C11" s="17"/>
      <c r="D11" s="17"/>
      <c r="E11" s="17"/>
      <c r="F11" s="17"/>
      <c r="G11" s="18">
        <v>14231</v>
      </c>
      <c r="H11" s="18"/>
      <c r="I11" s="18"/>
      <c r="J11" s="18"/>
      <c r="K11" s="18">
        <v>25091</v>
      </c>
      <c r="L11" s="18"/>
      <c r="M11" s="18"/>
      <c r="N11" s="18"/>
    </row>
    <row r="12" spans="1:17" ht="21.95" customHeight="1" x14ac:dyDescent="0.4">
      <c r="A12" s="17" t="s">
        <v>6</v>
      </c>
      <c r="B12" s="17"/>
      <c r="C12" s="17"/>
      <c r="D12" s="17"/>
      <c r="E12" s="17"/>
      <c r="F12" s="17"/>
      <c r="G12" s="18">
        <v>5247</v>
      </c>
      <c r="H12" s="18"/>
      <c r="I12" s="18"/>
      <c r="J12" s="18"/>
      <c r="K12" s="18">
        <v>12112</v>
      </c>
      <c r="L12" s="18"/>
      <c r="M12" s="18"/>
      <c r="N12" s="18"/>
    </row>
    <row r="13" spans="1:17" ht="21.95" customHeight="1" x14ac:dyDescent="0.4">
      <c r="A13" s="17" t="s">
        <v>7</v>
      </c>
      <c r="B13" s="17"/>
      <c r="C13" s="17"/>
      <c r="D13" s="17"/>
      <c r="E13" s="17"/>
      <c r="F13" s="17"/>
      <c r="G13" s="18">
        <v>21241</v>
      </c>
      <c r="H13" s="18"/>
      <c r="I13" s="18"/>
      <c r="J13" s="18"/>
      <c r="K13" s="19">
        <f>G13</f>
        <v>21241</v>
      </c>
      <c r="L13" s="19"/>
      <c r="M13" s="19"/>
      <c r="N13" s="19"/>
    </row>
    <row r="14" spans="1:17" ht="32.25" customHeight="1" x14ac:dyDescent="0.4">
      <c r="A14" s="20" t="s">
        <v>37</v>
      </c>
      <c r="B14" s="20"/>
      <c r="C14" s="20"/>
      <c r="D14" s="20"/>
      <c r="E14" s="20"/>
      <c r="F14" s="20"/>
      <c r="G14" s="21">
        <v>-16971</v>
      </c>
      <c r="H14" s="21"/>
      <c r="I14" s="21"/>
      <c r="J14" s="21"/>
      <c r="K14" s="22"/>
      <c r="L14" s="22"/>
      <c r="M14" s="22"/>
      <c r="N14" s="22"/>
    </row>
    <row r="15" spans="1:17" ht="21.95" customHeight="1" thickBot="1" x14ac:dyDescent="0.45">
      <c r="A15" s="23" t="s">
        <v>8</v>
      </c>
      <c r="B15" s="23"/>
      <c r="C15" s="23"/>
      <c r="D15" s="23"/>
      <c r="E15" s="23"/>
      <c r="F15" s="23"/>
      <c r="G15" s="24"/>
      <c r="H15" s="24"/>
      <c r="I15" s="24"/>
      <c r="J15" s="24"/>
      <c r="K15" s="25"/>
      <c r="L15" s="25"/>
      <c r="M15" s="25"/>
      <c r="N15" s="25"/>
    </row>
    <row r="16" spans="1:17" ht="21.95" customHeight="1" thickTop="1" x14ac:dyDescent="0.4">
      <c r="A16" s="26" t="s">
        <v>23</v>
      </c>
      <c r="B16" s="29" t="s">
        <v>24</v>
      </c>
      <c r="C16" s="30"/>
      <c r="D16" s="30"/>
      <c r="E16" s="30"/>
      <c r="F16" s="31"/>
      <c r="G16" s="32"/>
      <c r="H16" s="32"/>
      <c r="I16" s="32"/>
      <c r="J16" s="32"/>
      <c r="K16" s="33"/>
      <c r="L16" s="33"/>
      <c r="M16" s="33"/>
      <c r="N16" s="33"/>
    </row>
    <row r="17" spans="1:14" ht="21.95" customHeight="1" x14ac:dyDescent="0.4">
      <c r="A17" s="27"/>
      <c r="B17" s="34" t="s">
        <v>25</v>
      </c>
      <c r="C17" s="35"/>
      <c r="D17" s="35"/>
      <c r="E17" s="35"/>
      <c r="F17" s="36"/>
      <c r="G17" s="18">
        <v>52086</v>
      </c>
      <c r="H17" s="18"/>
      <c r="I17" s="18"/>
      <c r="J17" s="18"/>
      <c r="K17" s="22"/>
      <c r="L17" s="22"/>
      <c r="M17" s="22"/>
      <c r="N17" s="22"/>
    </row>
    <row r="18" spans="1:14" ht="21.95" customHeight="1" x14ac:dyDescent="0.4">
      <c r="A18" s="27"/>
      <c r="B18" s="34" t="s">
        <v>26</v>
      </c>
      <c r="C18" s="35"/>
      <c r="D18" s="35"/>
      <c r="E18" s="35"/>
      <c r="F18" s="36"/>
      <c r="G18" s="18"/>
      <c r="H18" s="18"/>
      <c r="I18" s="18"/>
      <c r="J18" s="18"/>
      <c r="K18" s="22"/>
      <c r="L18" s="22"/>
      <c r="M18" s="22"/>
      <c r="N18" s="22"/>
    </row>
    <row r="19" spans="1:14" ht="21.95" customHeight="1" x14ac:dyDescent="0.4">
      <c r="A19" s="28"/>
      <c r="B19" s="34" t="s">
        <v>27</v>
      </c>
      <c r="C19" s="35"/>
      <c r="D19" s="35"/>
      <c r="E19" s="35"/>
      <c r="F19" s="36"/>
      <c r="G19" s="18">
        <v>35116</v>
      </c>
      <c r="H19" s="18"/>
      <c r="I19" s="18"/>
      <c r="J19" s="18"/>
      <c r="K19" s="22"/>
      <c r="L19" s="22"/>
      <c r="M19" s="22"/>
      <c r="N19" s="22"/>
    </row>
    <row r="20" spans="1:14" ht="21.95" customHeight="1" x14ac:dyDescent="0.4"/>
    <row r="21" spans="1:14" ht="21.95" customHeight="1" x14ac:dyDescent="0.4">
      <c r="A21" s="3" t="s">
        <v>13</v>
      </c>
      <c r="B21" s="3"/>
      <c r="C21" s="3"/>
      <c r="D21" s="3"/>
      <c r="E21" s="3"/>
      <c r="F21" s="3"/>
    </row>
    <row r="22" spans="1:14" ht="21.95" customHeight="1" x14ac:dyDescent="0.4">
      <c r="A22" s="37" t="s">
        <v>14</v>
      </c>
      <c r="B22" s="37"/>
      <c r="C22" s="37"/>
      <c r="D22" s="37"/>
      <c r="E22" s="13" t="s">
        <v>15</v>
      </c>
      <c r="F22" s="13"/>
      <c r="G22" s="13"/>
      <c r="H22" s="13"/>
      <c r="I22" s="13" t="s">
        <v>16</v>
      </c>
      <c r="J22" s="13"/>
      <c r="K22" s="13"/>
      <c r="L22" s="13"/>
      <c r="M22" s="13" t="s">
        <v>17</v>
      </c>
      <c r="N22" s="13"/>
    </row>
    <row r="23" spans="1:14" ht="21.95" customHeight="1" x14ac:dyDescent="0.4">
      <c r="A23" s="38" t="s">
        <v>10</v>
      </c>
      <c r="B23" s="38"/>
      <c r="C23" s="38"/>
      <c r="D23" s="38"/>
      <c r="E23" s="39">
        <f>ROUNDUP((G8+G9+G10+G11+G12+G13+G14+G15+(G17-G19))/1000,1)</f>
        <v>62.9</v>
      </c>
      <c r="F23" s="40"/>
      <c r="G23" s="40"/>
      <c r="H23" s="41"/>
      <c r="I23" s="13">
        <f>ROUNDUP(((K8+K9+K10+K11+K12)*0.65+$K$13)/1000,1)</f>
        <v>63.6</v>
      </c>
      <c r="J23" s="13"/>
      <c r="K23" s="13"/>
      <c r="L23" s="13"/>
      <c r="M23" s="48" t="str">
        <f>IF(I23&gt;=E23,"適合","×")</f>
        <v>適合</v>
      </c>
      <c r="N23" s="48"/>
    </row>
    <row r="24" spans="1:14" ht="21.95" customHeight="1" x14ac:dyDescent="0.4">
      <c r="A24" s="38" t="s">
        <v>11</v>
      </c>
      <c r="B24" s="38"/>
      <c r="C24" s="38"/>
      <c r="D24" s="38"/>
      <c r="E24" s="42"/>
      <c r="F24" s="43"/>
      <c r="G24" s="43"/>
      <c r="H24" s="44"/>
      <c r="I24" s="13">
        <f>ROUNDUP(((K8+K9+K10+K11+K12)*0.7+$K$13)/1000,1)</f>
        <v>66.899999999999991</v>
      </c>
      <c r="J24" s="13"/>
      <c r="K24" s="13"/>
      <c r="L24" s="13"/>
      <c r="M24" s="48" t="str">
        <f>IF(I24&gt;=E23,"適合","×")</f>
        <v>適合</v>
      </c>
      <c r="N24" s="48"/>
    </row>
    <row r="25" spans="1:14" ht="21.95" customHeight="1" x14ac:dyDescent="0.4">
      <c r="A25" s="38" t="s">
        <v>12</v>
      </c>
      <c r="B25" s="38"/>
      <c r="C25" s="38"/>
      <c r="D25" s="38"/>
      <c r="E25" s="45"/>
      <c r="F25" s="46"/>
      <c r="G25" s="46"/>
      <c r="H25" s="47"/>
      <c r="I25" s="13">
        <f>ROUNDUP(((K8+K9+K10+K11+K12)*0.8+$K$13)/1000,1)</f>
        <v>73.399999999999991</v>
      </c>
      <c r="J25" s="13"/>
      <c r="K25" s="13"/>
      <c r="L25" s="13"/>
      <c r="M25" s="48" t="str">
        <f>IF(I25&gt;=E23,"適合","×")</f>
        <v>適合</v>
      </c>
      <c r="N25" s="48"/>
    </row>
    <row r="26" spans="1:14" ht="21.95" customHeight="1" x14ac:dyDescent="0.4">
      <c r="A26" s="38" t="s">
        <v>38</v>
      </c>
      <c r="B26" s="38"/>
      <c r="C26" s="38"/>
      <c r="D26" s="38"/>
      <c r="E26" s="49">
        <f>ROUNDUP((G8+G9+G10+G11+G12+G13+G14+G15)/1000,1)</f>
        <v>45.9</v>
      </c>
      <c r="F26" s="49"/>
      <c r="G26" s="49"/>
      <c r="H26" s="49"/>
      <c r="I26" s="13">
        <f>ROUNDUP(((K8+K9+K10+K11+K12)*0.9+$K$13)/1000,1)</f>
        <v>79.899999999999991</v>
      </c>
      <c r="J26" s="13"/>
      <c r="K26" s="13"/>
      <c r="L26" s="13"/>
      <c r="M26" s="48" t="str">
        <f>IF(I26&gt;=E24,"適合","×")</f>
        <v>適合</v>
      </c>
      <c r="N26" s="48"/>
    </row>
    <row r="27" spans="1:14" ht="21.95" customHeight="1" x14ac:dyDescent="0.4">
      <c r="A27" s="38" t="s">
        <v>39</v>
      </c>
      <c r="B27" s="38"/>
      <c r="C27" s="38"/>
      <c r="D27" s="38"/>
      <c r="E27" s="49"/>
      <c r="F27" s="49"/>
      <c r="G27" s="49"/>
      <c r="H27" s="49"/>
      <c r="I27" s="13">
        <f>ROUNDUP(((K8+K9+K10+K11+K12)*1+$K$13)/1000,1)</f>
        <v>86.5</v>
      </c>
      <c r="J27" s="13"/>
      <c r="K27" s="13"/>
      <c r="L27" s="13"/>
      <c r="M27" s="48" t="str">
        <f>IF(I27&gt;=E26,"適合","×")</f>
        <v>適合</v>
      </c>
      <c r="N27" s="48"/>
    </row>
    <row r="28" spans="1:14" ht="21.95" customHeight="1" x14ac:dyDescent="0.4"/>
    <row r="29" spans="1:14" ht="21.95" customHeight="1" x14ac:dyDescent="0.4">
      <c r="A29" s="13" t="s">
        <v>28</v>
      </c>
      <c r="B29" s="13"/>
      <c r="C29" s="13"/>
      <c r="D29" s="13"/>
      <c r="E29" s="13"/>
      <c r="F29" s="13"/>
      <c r="G29" s="13"/>
      <c r="H29" s="13"/>
      <c r="I29" s="50">
        <f>ROUNDUP(E23*1000/K5,0)</f>
        <v>494</v>
      </c>
      <c r="J29" s="50"/>
      <c r="K29" s="50"/>
      <c r="L29" s="13" t="s">
        <v>29</v>
      </c>
      <c r="M29" s="13"/>
      <c r="N29" s="13"/>
    </row>
    <row r="30" spans="1:14" ht="21.95" customHeight="1" x14ac:dyDescent="0.4">
      <c r="A30" s="13" t="s">
        <v>32</v>
      </c>
      <c r="B30" s="13"/>
      <c r="C30" s="13"/>
      <c r="D30" s="13"/>
      <c r="E30" s="13"/>
      <c r="F30" s="13"/>
      <c r="G30" s="13"/>
      <c r="H30" s="13"/>
      <c r="I30" s="50">
        <f>ROUNDDOWN((G17/K5)/I29*100,0)</f>
        <v>82</v>
      </c>
      <c r="J30" s="50"/>
      <c r="K30" s="50"/>
      <c r="L30" s="13" t="s">
        <v>30</v>
      </c>
      <c r="M30" s="13"/>
      <c r="N30" s="13"/>
    </row>
    <row r="31" spans="1:14" ht="21.95" customHeight="1" x14ac:dyDescent="0.4">
      <c r="A31" s="13" t="s">
        <v>31</v>
      </c>
      <c r="B31" s="13"/>
      <c r="C31" s="13"/>
      <c r="D31" s="13"/>
      <c r="E31" s="13"/>
      <c r="F31" s="13"/>
      <c r="G31" s="13"/>
      <c r="H31" s="13"/>
      <c r="I31" s="50">
        <f>ROUNDDOWN((G14/K5)/I29*100,0)*(-1)</f>
        <v>26</v>
      </c>
      <c r="J31" s="50"/>
      <c r="K31" s="50"/>
      <c r="L31" s="13" t="s">
        <v>30</v>
      </c>
      <c r="M31" s="13"/>
      <c r="N31" s="13"/>
    </row>
    <row r="32" spans="1:14" ht="21.95" customHeight="1" x14ac:dyDescent="0.4">
      <c r="A32" t="s">
        <v>36</v>
      </c>
    </row>
    <row r="33" ht="23.1" customHeight="1" x14ac:dyDescent="0.4"/>
    <row r="34" ht="23.1" customHeight="1" x14ac:dyDescent="0.4"/>
    <row r="35" ht="23.1" customHeight="1" x14ac:dyDescent="0.4"/>
    <row r="36" ht="23.1" customHeight="1" x14ac:dyDescent="0.4"/>
  </sheetData>
  <sheetProtection password="CC55" sheet="1" objects="1" scenarios="1" selectLockedCells="1" selectUnlockedCells="1"/>
  <mergeCells count="76">
    <mergeCell ref="M26:N26"/>
    <mergeCell ref="M27:N27"/>
    <mergeCell ref="A26:D26"/>
    <mergeCell ref="A27:D27"/>
    <mergeCell ref="E26:H27"/>
    <mergeCell ref="I26:L26"/>
    <mergeCell ref="I27:L27"/>
    <mergeCell ref="A31:H31"/>
    <mergeCell ref="I31:K31"/>
    <mergeCell ref="L31:N31"/>
    <mergeCell ref="A29:H29"/>
    <mergeCell ref="I29:K29"/>
    <mergeCell ref="L29:N29"/>
    <mergeCell ref="A30:H30"/>
    <mergeCell ref="I30:K30"/>
    <mergeCell ref="L30:N30"/>
    <mergeCell ref="A22:D22"/>
    <mergeCell ref="E22:H22"/>
    <mergeCell ref="I22:L22"/>
    <mergeCell ref="M22:N22"/>
    <mergeCell ref="A23:D23"/>
    <mergeCell ref="E23:H25"/>
    <mergeCell ref="I23:L23"/>
    <mergeCell ref="M23:N23"/>
    <mergeCell ref="A24:D24"/>
    <mergeCell ref="I24:L24"/>
    <mergeCell ref="M24:N24"/>
    <mergeCell ref="A25:D25"/>
    <mergeCell ref="I25:L25"/>
    <mergeCell ref="M25:N25"/>
    <mergeCell ref="A15:F15"/>
    <mergeCell ref="G15:J15"/>
    <mergeCell ref="K15:N15"/>
    <mergeCell ref="A16:A19"/>
    <mergeCell ref="B16:F16"/>
    <mergeCell ref="G16:J16"/>
    <mergeCell ref="K16:N16"/>
    <mergeCell ref="B17:F17"/>
    <mergeCell ref="G17:J17"/>
    <mergeCell ref="K17:N17"/>
    <mergeCell ref="B18:F18"/>
    <mergeCell ref="G18:J18"/>
    <mergeCell ref="K18:N18"/>
    <mergeCell ref="B19:F19"/>
    <mergeCell ref="G19:J19"/>
    <mergeCell ref="K19:N19"/>
    <mergeCell ref="A13:F13"/>
    <mergeCell ref="G13:J13"/>
    <mergeCell ref="K13:N13"/>
    <mergeCell ref="A14:F14"/>
    <mergeCell ref="G14:J14"/>
    <mergeCell ref="K14:N14"/>
    <mergeCell ref="A11:F11"/>
    <mergeCell ref="G11:J11"/>
    <mergeCell ref="K11:N11"/>
    <mergeCell ref="A12:F12"/>
    <mergeCell ref="G12:J12"/>
    <mergeCell ref="K12:N12"/>
    <mergeCell ref="A9:F9"/>
    <mergeCell ref="G9:J9"/>
    <mergeCell ref="K9:N9"/>
    <mergeCell ref="A10:F10"/>
    <mergeCell ref="G10:J10"/>
    <mergeCell ref="K10:N10"/>
    <mergeCell ref="A7:F7"/>
    <mergeCell ref="G7:J7"/>
    <mergeCell ref="K7:N7"/>
    <mergeCell ref="A8:F8"/>
    <mergeCell ref="G8:J8"/>
    <mergeCell ref="K8:N8"/>
    <mergeCell ref="A3:F3"/>
    <mergeCell ref="G3:N3"/>
    <mergeCell ref="A5:C5"/>
    <mergeCell ref="D5:E5"/>
    <mergeCell ref="H5:J5"/>
    <mergeCell ref="K5:M5"/>
  </mergeCells>
  <phoneticPr fontId="3"/>
  <dataValidations count="1">
    <dataValidation type="list" allowBlank="1" showInputMessage="1" showErrorMessage="1" sqref="D5:E5">
      <formula1>$Q$4:$Q$6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&amp;R（公財）三重県建設技術センター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</vt:lpstr>
      <vt:lpstr>入力例</vt:lpstr>
      <vt:lpstr>計算書!Print_Area</vt:lpstr>
      <vt:lpstr>入力例!Print_Area</vt:lpstr>
    </vt:vector>
  </TitlesOfParts>
  <Company>(公財)三重県建設技術センター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邦幸</dc:creator>
  <cp:lastModifiedBy>佐藤 邦幸</cp:lastModifiedBy>
  <cp:lastPrinted>2025-12-25T05:52:46Z</cp:lastPrinted>
  <dcterms:created xsi:type="dcterms:W3CDTF">2025-12-24T06:07:31Z</dcterms:created>
  <dcterms:modified xsi:type="dcterms:W3CDTF">2026-01-13T09:25:01Z</dcterms:modified>
</cp:coreProperties>
</file>